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mmon\CEA 2022 - 2023\Budget\"/>
    </mc:Choice>
  </mc:AlternateContent>
  <xr:revisionPtr revIDLastSave="0" documentId="8_{16411875-F123-4E95-8808-6474DB39AF3D}" xr6:coauthVersionLast="47" xr6:coauthVersionMax="47" xr10:uidLastSave="{00000000-0000-0000-0000-000000000000}"/>
  <bookViews>
    <workbookView xWindow="25080" yWindow="-120" windowWidth="25440" windowHeight="15390" xr2:uid="{5244C2E7-4688-40EE-89B4-BA63BB069305}"/>
  </bookViews>
  <sheets>
    <sheet name="Sheet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6" i="1" l="1"/>
  <c r="F67" i="1"/>
  <c r="F17" i="1"/>
  <c r="F18" i="1"/>
  <c r="F20" i="1"/>
  <c r="F117" i="1"/>
  <c r="F112" i="1"/>
  <c r="F96" i="1"/>
  <c r="F106" i="1"/>
  <c r="F69" i="1"/>
  <c r="F49" i="1"/>
  <c r="F54" i="1"/>
  <c r="F76" i="1"/>
  <c r="F32" i="1"/>
  <c r="F43" i="1"/>
  <c r="F122" i="1"/>
  <c r="F123" i="1"/>
</calcChain>
</file>

<file path=xl/sharedStrings.xml><?xml version="1.0" encoding="utf-8"?>
<sst xmlns="http://schemas.openxmlformats.org/spreadsheetml/2006/main" count="120" uniqueCount="120">
  <si>
    <t>CEA 2023-2024 BUDGET</t>
  </si>
  <si>
    <t>Ordinary Income/Expense</t>
  </si>
  <si>
    <t>Income</t>
  </si>
  <si>
    <t>2023-24</t>
  </si>
  <si>
    <t>310 · CEA Dues</t>
  </si>
  <si>
    <t>320 · Interest - Checking</t>
  </si>
  <si>
    <t>330 · MSEA Regulatory Compliance Grant</t>
  </si>
  <si>
    <t>332 · MSEA Membership Grant</t>
  </si>
  <si>
    <t>Innovative Membership</t>
  </si>
  <si>
    <t>335 · MSEA Prof Dev/Training Grant</t>
  </si>
  <si>
    <t>336 · MSEA Special Request Grant</t>
  </si>
  <si>
    <t>337 · MSEA Public Advocacy</t>
  </si>
  <si>
    <t>341 · MSEA Reimbursement for Internet</t>
  </si>
  <si>
    <t>350 · Miscellaneous Income</t>
  </si>
  <si>
    <t>352 · CAESS Reimbursement</t>
  </si>
  <si>
    <t>352-1 · CAESS Rent</t>
  </si>
  <si>
    <t>352.2 · CAESS Reimbursement Other</t>
  </si>
  <si>
    <t>Total 352 · CAESS Reimbursement</t>
  </si>
  <si>
    <t>Total Income</t>
  </si>
  <si>
    <t>Expense</t>
  </si>
  <si>
    <t>Capital Expenditures</t>
  </si>
  <si>
    <t>120 · Equipment</t>
  </si>
  <si>
    <t>Total Capital Expenditures</t>
  </si>
  <si>
    <t>Building Maintenance</t>
  </si>
  <si>
    <t>802 · RE Tax/Prop Ins</t>
  </si>
  <si>
    <t>803 · Property Care - Exterior</t>
  </si>
  <si>
    <t>804 · Property Care - Interior</t>
  </si>
  <si>
    <t>805 · Building Supplies</t>
  </si>
  <si>
    <t>806 · Building Rehab</t>
  </si>
  <si>
    <t>807 · Alarm System</t>
  </si>
  <si>
    <t>Total Building Maintenance</t>
  </si>
  <si>
    <t>Office Maintenance</t>
  </si>
  <si>
    <t>809 · Cable Internet Phone</t>
  </si>
  <si>
    <t>811 · Utilities</t>
  </si>
  <si>
    <t>812 · Supplies</t>
  </si>
  <si>
    <t>813 · Postage</t>
  </si>
  <si>
    <t>814 · Equipment &amp; Maintenance</t>
  </si>
  <si>
    <t>815 · Newspapers</t>
  </si>
  <si>
    <t>816 · Taxes PP &amp; Corp</t>
  </si>
  <si>
    <t>817 · Association Audit/Tax Prep</t>
  </si>
  <si>
    <t>819 · Administrative Charges</t>
  </si>
  <si>
    <t>Total Office Maintenance</t>
  </si>
  <si>
    <t>Governance</t>
  </si>
  <si>
    <t>820 · Exec Board Meetings</t>
  </si>
  <si>
    <t>821 · RA Meetings</t>
  </si>
  <si>
    <t>821.1 Rep Incentive</t>
  </si>
  <si>
    <t>Total 821 · RA Meetings</t>
  </si>
  <si>
    <t>823 · Mileage</t>
  </si>
  <si>
    <t>President's Expenses</t>
  </si>
  <si>
    <t>824 · President's Expenses, Other</t>
  </si>
  <si>
    <t>824-1 · Association Ins.</t>
  </si>
  <si>
    <t>Total President's Expenses</t>
  </si>
  <si>
    <t>825 · Association Leave</t>
  </si>
  <si>
    <t>826 · Secretarial Assistance</t>
  </si>
  <si>
    <t>Payroll</t>
  </si>
  <si>
    <t>Gross Salary</t>
  </si>
  <si>
    <t>PR Tax Expense FICA</t>
  </si>
  <si>
    <t>PR Tax Expense FUTA</t>
  </si>
  <si>
    <t>PR Tax Expense Medicare</t>
  </si>
  <si>
    <t>PR Tax SUI</t>
  </si>
  <si>
    <t>826-1 · Employee Benefits</t>
  </si>
  <si>
    <t>826-2 · Worker's Compensation</t>
  </si>
  <si>
    <t>Health Care Benefits</t>
  </si>
  <si>
    <t>Extra Hours</t>
  </si>
  <si>
    <t>Total Payroll</t>
  </si>
  <si>
    <t>6560 · Payroll Expenses</t>
  </si>
  <si>
    <t>Total 826 · Secretarial Assistance</t>
  </si>
  <si>
    <t>827 · Contract Enforcement</t>
  </si>
  <si>
    <t>828 · Released Time President</t>
  </si>
  <si>
    <t>829 · Officers' Expenses</t>
  </si>
  <si>
    <t>829-1 · Telephone Allowance</t>
  </si>
  <si>
    <t>829-2 Summer Hours</t>
  </si>
  <si>
    <t>Total 829 · Officers' Expenses</t>
  </si>
  <si>
    <t>Total Governance</t>
  </si>
  <si>
    <t>Committees</t>
  </si>
  <si>
    <t>830 · Negotiations</t>
  </si>
  <si>
    <t>830-1 · Negotiations Team</t>
  </si>
  <si>
    <t>830-1.1 · Negotiations Team Summer Hours</t>
  </si>
  <si>
    <t>830-1.2 · Negotiations Team Meals</t>
  </si>
  <si>
    <t>830-1.3 · Negotiations Team Mileage</t>
  </si>
  <si>
    <t>Total 830-1 · Negotiations Team</t>
  </si>
  <si>
    <t>830-2 · Committee Expense</t>
  </si>
  <si>
    <t>830-3 · Audits - Negotiation Expense</t>
  </si>
  <si>
    <t>Total 830 · Negotiations</t>
  </si>
  <si>
    <t>831 · Govt Relations &amp; Legislative (GO Team)</t>
  </si>
  <si>
    <t xml:space="preserve">        831.1 Legislative Dinner</t>
  </si>
  <si>
    <t>832 · Membership</t>
  </si>
  <si>
    <t>832-11 · 1st Quarter (Sep, Oct, Nov)</t>
  </si>
  <si>
    <t>832-22 · 2nd Quarter (Dec, Jan, Feb)</t>
  </si>
  <si>
    <t>832-33 · 3rd Quarter (Mar, Apr, May)</t>
  </si>
  <si>
    <t>832-44 · 4th Quarter (Jun, Jul, Aug)</t>
  </si>
  <si>
    <t>BURST</t>
  </si>
  <si>
    <t>Total 832 · Membership</t>
  </si>
  <si>
    <t>833 · IPD</t>
  </si>
  <si>
    <t>834 · Minority Affairs</t>
  </si>
  <si>
    <t>835 · Nominations/Elections</t>
  </si>
  <si>
    <t>836 · Scholarships</t>
  </si>
  <si>
    <t>837 · Public Relations</t>
  </si>
  <si>
    <t>839 · ByLaws Committee</t>
  </si>
  <si>
    <t>846 · Endorsement</t>
  </si>
  <si>
    <t>847 · Read Across America (Mar)</t>
  </si>
  <si>
    <t>848 · Committee Meetings/School Visits</t>
  </si>
  <si>
    <t>Total Committees</t>
  </si>
  <si>
    <t>Conventions/Workshops</t>
  </si>
  <si>
    <t>840 · MSEA Convention</t>
  </si>
  <si>
    <t>841 · NEA Convention</t>
  </si>
  <si>
    <t>843 · Workshops &amp; Conferences</t>
  </si>
  <si>
    <t>844 - NEA Leadership Summit</t>
  </si>
  <si>
    <t>Total Conventions/Workshops</t>
  </si>
  <si>
    <t>Activity Committees</t>
  </si>
  <si>
    <t>850 · Endowments (Donations, Gifts &amp; Member Welfare)</t>
  </si>
  <si>
    <t>852 · Awards &amp; Recognition</t>
  </si>
  <si>
    <t>853 · Teacher Appreciation</t>
  </si>
  <si>
    <t>Total Activity Committees</t>
  </si>
  <si>
    <t>Joint CEA/CCPS Committees</t>
  </si>
  <si>
    <t>870 · Planning Time Task Force</t>
  </si>
  <si>
    <t>Total Joint CEA/CCPS Committees</t>
  </si>
  <si>
    <t>890 · Retired Mem Chapter</t>
  </si>
  <si>
    <t>Total Expense</t>
  </si>
  <si>
    <t>Net Ordinary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</si>
</sst>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0;\-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8"/>
      <color rgb="FF00000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49" fontId="4" fillId="0" borderId="3" xfId="0" applyNumberFormat="1" applyFont="1" applyBorder="1"/>
    <xf numFmtId="49" fontId="8" fillId="2" borderId="3" xfId="0" applyNumberFormat="1" applyFont="1" applyFill="1" applyBorder="1"/>
    <xf numFmtId="49" fontId="8" fillId="0" borderId="3" xfId="0" applyNumberFormat="1" applyFont="1" applyBorder="1"/>
    <xf numFmtId="49" fontId="4" fillId="2" borderId="3" xfId="0" applyNumberFormat="1" applyFont="1" applyFill="1" applyBorder="1"/>
    <xf numFmtId="49" fontId="5" fillId="0" borderId="3" xfId="0" applyNumberFormat="1" applyFont="1" applyBorder="1"/>
    <xf numFmtId="49" fontId="11" fillId="2" borderId="3" xfId="0" applyNumberFormat="1" applyFont="1" applyFill="1" applyBorder="1"/>
    <xf numFmtId="49" fontId="4" fillId="3" borderId="3" xfId="0" applyNumberFormat="1" applyFont="1" applyFill="1" applyBorder="1"/>
    <xf numFmtId="49" fontId="4" fillId="0" borderId="4" xfId="0" applyNumberFormat="1" applyFont="1" applyBorder="1"/>
    <xf numFmtId="49" fontId="4" fillId="2" borderId="6" xfId="0" applyNumberFormat="1" applyFont="1" applyFill="1" applyBorder="1"/>
    <xf numFmtId="49" fontId="4" fillId="0" borderId="7" xfId="0" applyNumberFormat="1" applyFont="1" applyBorder="1"/>
    <xf numFmtId="49" fontId="2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49" fontId="4" fillId="3" borderId="6" xfId="0" applyNumberFormat="1" applyFont="1" applyFill="1" applyBorder="1"/>
    <xf numFmtId="49" fontId="4" fillId="0" borderId="9" xfId="0" applyNumberFormat="1" applyFont="1" applyBorder="1"/>
    <xf numFmtId="49" fontId="2" fillId="0" borderId="13" xfId="0" applyNumberFormat="1" applyFont="1" applyBorder="1" applyAlignment="1">
      <alignment horizontal="center"/>
    </xf>
    <xf numFmtId="49" fontId="2" fillId="0" borderId="13" xfId="0" applyNumberFormat="1" applyFont="1" applyBorder="1"/>
    <xf numFmtId="49" fontId="4" fillId="0" borderId="13" xfId="0" applyNumberFormat="1" applyFont="1" applyBorder="1"/>
    <xf numFmtId="49" fontId="8" fillId="2" borderId="13" xfId="0" applyNumberFormat="1" applyFont="1" applyFill="1" applyBorder="1"/>
    <xf numFmtId="49" fontId="8" fillId="0" borderId="13" xfId="0" applyNumberFormat="1" applyFont="1" applyBorder="1"/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4" fillId="3" borderId="13" xfId="0" applyNumberFormat="1" applyFont="1" applyFill="1" applyBorder="1"/>
    <xf numFmtId="49" fontId="2" fillId="0" borderId="17" xfId="0" applyNumberFormat="1" applyFont="1" applyBorder="1"/>
    <xf numFmtId="49" fontId="4" fillId="0" borderId="18" xfId="0" applyNumberFormat="1" applyFont="1" applyBorder="1"/>
    <xf numFmtId="49" fontId="13" fillId="0" borderId="3" xfId="0" applyNumberFormat="1" applyFont="1" applyBorder="1"/>
    <xf numFmtId="0" fontId="0" fillId="0" borderId="0" xfId="0" applyAlignment="1">
      <alignment wrapText="1"/>
    </xf>
    <xf numFmtId="164" fontId="3" fillId="0" borderId="1" xfId="0" applyNumberFormat="1" applyFont="1" applyBorder="1"/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3" fillId="0" borderId="19" xfId="0" applyNumberFormat="1" applyFont="1" applyBorder="1"/>
    <xf numFmtId="164" fontId="3" fillId="0" borderId="22" xfId="0" applyNumberFormat="1" applyFont="1" applyBorder="1"/>
    <xf numFmtId="165" fontId="7" fillId="2" borderId="1" xfId="0" applyNumberFormat="1" applyFont="1" applyFill="1" applyBorder="1"/>
    <xf numFmtId="164" fontId="3" fillId="2" borderId="1" xfId="0" applyNumberFormat="1" applyFont="1" applyFill="1" applyBorder="1"/>
    <xf numFmtId="165" fontId="9" fillId="2" borderId="1" xfId="0" applyNumberFormat="1" applyFont="1" applyFill="1" applyBorder="1"/>
    <xf numFmtId="165" fontId="9" fillId="0" borderId="7" xfId="0" applyNumberFormat="1" applyFont="1" applyBorder="1"/>
    <xf numFmtId="165" fontId="11" fillId="2" borderId="1" xfId="0" applyNumberFormat="1" applyFont="1" applyFill="1" applyBorder="1"/>
    <xf numFmtId="165" fontId="7" fillId="2" borderId="22" xfId="0" applyNumberFormat="1" applyFont="1" applyFill="1" applyBorder="1"/>
    <xf numFmtId="165" fontId="7" fillId="0" borderId="22" xfId="0" applyNumberFormat="1" applyFont="1" applyBorder="1"/>
    <xf numFmtId="165" fontId="9" fillId="3" borderId="22" xfId="0" applyNumberFormat="1" applyFont="1" applyFill="1" applyBorder="1"/>
    <xf numFmtId="165" fontId="9" fillId="0" borderId="9" xfId="0" applyNumberFormat="1" applyFont="1" applyBorder="1"/>
    <xf numFmtId="164" fontId="3" fillId="0" borderId="1" xfId="1" applyNumberFormat="1" applyFont="1" applyFill="1" applyBorder="1" applyAlignment="1"/>
    <xf numFmtId="164" fontId="7" fillId="0" borderId="1" xfId="0" applyNumberFormat="1" applyFont="1" applyBorder="1"/>
    <xf numFmtId="164" fontId="3" fillId="0" borderId="9" xfId="0" applyNumberFormat="1" applyFont="1" applyBorder="1"/>
    <xf numFmtId="165" fontId="7" fillId="0" borderId="19" xfId="0" applyNumberFormat="1" applyFont="1" applyBorder="1"/>
    <xf numFmtId="164" fontId="3" fillId="0" borderId="3" xfId="0" applyNumberFormat="1" applyFont="1" applyBorder="1"/>
    <xf numFmtId="0" fontId="0" fillId="0" borderId="23" xfId="0" applyBorder="1"/>
    <xf numFmtId="164" fontId="3" fillId="4" borderId="1" xfId="0" applyNumberFormat="1" applyFont="1" applyFill="1" applyBorder="1"/>
    <xf numFmtId="165" fontId="7" fillId="5" borderId="1" xfId="0" applyNumberFormat="1" applyFont="1" applyFill="1" applyBorder="1"/>
    <xf numFmtId="0" fontId="14" fillId="0" borderId="0" xfId="0" applyFont="1"/>
    <xf numFmtId="0" fontId="0" fillId="0" borderId="0" xfId="0" applyAlignment="1">
      <alignment horizontal="center" wrapText="1"/>
    </xf>
    <xf numFmtId="49" fontId="4" fillId="0" borderId="3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left" indent="2"/>
    </xf>
    <xf numFmtId="49" fontId="2" fillId="0" borderId="8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10" fillId="2" borderId="1" xfId="0" applyNumberFormat="1" applyFont="1" applyFill="1" applyBorder="1" applyAlignment="1">
      <alignment horizontal="left"/>
    </xf>
    <xf numFmtId="49" fontId="10" fillId="2" borderId="2" xfId="0" applyNumberFormat="1" applyFont="1" applyFill="1" applyBorder="1" applyAlignment="1">
      <alignment horizontal="left"/>
    </xf>
    <xf numFmtId="49" fontId="10" fillId="2" borderId="5" xfId="0" applyNumberFormat="1" applyFont="1" applyFill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390525</xdr:colOff>
      <xdr:row>2</xdr:row>
      <xdr:rowOff>38100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E83A6BE4-13F3-470D-AF73-593208E580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923925" cy="22860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390525</xdr:colOff>
      <xdr:row>2</xdr:row>
      <xdr:rowOff>38100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C499E321-72C1-4620-83E9-13BBA83F1D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0"/>
          <a:ext cx="923925" cy="22860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33</xdr:row>
      <xdr:rowOff>0</xdr:rowOff>
    </xdr:from>
    <xdr:ext cx="923925" cy="238125"/>
    <xdr:pic>
      <xdr:nvPicPr>
        <xdr:cNvPr id="4" name="FILTER" hidden="1">
          <a:extLst>
            <a:ext uri="{FF2B5EF4-FFF2-40B4-BE49-F238E27FC236}">
              <a16:creationId xmlns:a16="http://schemas.microsoft.com/office/drawing/2014/main" id="{02C6C43A-90C3-4FCC-93D7-725A673157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923925" cy="22860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33</xdr:row>
      <xdr:rowOff>0</xdr:rowOff>
    </xdr:from>
    <xdr:ext cx="923925" cy="238125"/>
    <xdr:pic>
      <xdr:nvPicPr>
        <xdr:cNvPr id="5" name="HEADER" hidden="1">
          <a:extLst>
            <a:ext uri="{FF2B5EF4-FFF2-40B4-BE49-F238E27FC236}">
              <a16:creationId xmlns:a16="http://schemas.microsoft.com/office/drawing/2014/main" id="{40C2C54F-71BB-4708-ADFF-A245F5CFA6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0"/>
          <a:ext cx="923925" cy="22860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23925" cy="238125"/>
    <xdr:pic>
      <xdr:nvPicPr>
        <xdr:cNvPr id="6" name="FILTER" hidden="1">
          <a:extLst>
            <a:ext uri="{FF2B5EF4-FFF2-40B4-BE49-F238E27FC236}">
              <a16:creationId xmlns:a16="http://schemas.microsoft.com/office/drawing/2014/main" id="{8B295F4A-78BC-4CFF-93C7-F98BD6A896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923925" cy="238125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23925" cy="238125"/>
    <xdr:pic>
      <xdr:nvPicPr>
        <xdr:cNvPr id="7" name="HEADER" hidden="1">
          <a:extLst>
            <a:ext uri="{FF2B5EF4-FFF2-40B4-BE49-F238E27FC236}">
              <a16:creationId xmlns:a16="http://schemas.microsoft.com/office/drawing/2014/main" id="{6C60A2B7-2E9E-4BF0-82A1-2E1E0FD317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00025"/>
          <a:ext cx="923925" cy="238125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1C997-5E5C-468F-BA28-6E15B1055FA5}">
  <dimension ref="A1:H123"/>
  <sheetViews>
    <sheetView tabSelected="1" workbookViewId="0">
      <pane ySplit="1" topLeftCell="A2" activePane="bottomLeft" state="frozen"/>
      <selection pane="bottomLeft" activeCell="K12" sqref="K12"/>
    </sheetView>
  </sheetViews>
  <sheetFormatPr defaultRowHeight="15" x14ac:dyDescent="0.25"/>
  <cols>
    <col min="1" max="1" width="8" customWidth="1"/>
    <col min="5" max="5" width="35.85546875" customWidth="1"/>
    <col min="6" max="6" width="14.28515625" customWidth="1"/>
    <col min="7" max="7" width="4.28515625" customWidth="1"/>
  </cols>
  <sheetData>
    <row r="1" spans="1:7" ht="18" x14ac:dyDescent="0.25">
      <c r="A1" s="67" t="s">
        <v>0</v>
      </c>
      <c r="B1" s="68"/>
      <c r="C1" s="68"/>
      <c r="D1" s="68"/>
      <c r="E1" s="68"/>
      <c r="F1" s="69"/>
    </row>
    <row r="2" spans="1:7" ht="15.75" thickBot="1" x14ac:dyDescent="0.3">
      <c r="A2" s="16" t="s">
        <v>1</v>
      </c>
      <c r="B2" s="1"/>
      <c r="C2" s="1"/>
      <c r="D2" s="1"/>
      <c r="E2" s="1"/>
      <c r="F2" s="29"/>
    </row>
    <row r="3" spans="1:7" x14ac:dyDescent="0.25">
      <c r="A3" s="17" t="s">
        <v>2</v>
      </c>
      <c r="B3" s="1"/>
      <c r="C3" s="1"/>
      <c r="D3" s="70"/>
      <c r="E3" s="70"/>
      <c r="F3" s="30" t="s">
        <v>3</v>
      </c>
    </row>
    <row r="4" spans="1:7" ht="20.25" customHeight="1" x14ac:dyDescent="0.25">
      <c r="A4" s="15"/>
      <c r="B4" s="1" t="s">
        <v>4</v>
      </c>
      <c r="C4" s="1"/>
      <c r="D4" s="1"/>
      <c r="E4" s="1"/>
      <c r="F4" s="42">
        <v>234735.5</v>
      </c>
      <c r="G4" s="51"/>
    </row>
    <row r="5" spans="1:7" ht="15.75" x14ac:dyDescent="0.25">
      <c r="A5" s="15"/>
      <c r="B5" s="1" t="s">
        <v>5</v>
      </c>
      <c r="C5" s="1"/>
      <c r="D5" s="1"/>
      <c r="E5" s="1"/>
      <c r="F5" s="31">
        <v>10</v>
      </c>
    </row>
    <row r="6" spans="1:7" ht="15.75" x14ac:dyDescent="0.25">
      <c r="A6" s="15"/>
      <c r="B6" s="1" t="s">
        <v>6</v>
      </c>
      <c r="C6" s="1"/>
      <c r="D6" s="1"/>
      <c r="E6" s="1"/>
      <c r="F6" s="43">
        <v>6000</v>
      </c>
    </row>
    <row r="7" spans="1:7" ht="15.75" x14ac:dyDescent="0.25">
      <c r="A7" s="15"/>
      <c r="B7" s="1" t="s">
        <v>7</v>
      </c>
      <c r="C7" s="1"/>
      <c r="D7" s="1"/>
      <c r="E7" s="1"/>
      <c r="F7" s="43">
        <v>1000</v>
      </c>
    </row>
    <row r="8" spans="1:7" ht="15.75" x14ac:dyDescent="0.25">
      <c r="A8" s="15"/>
      <c r="B8" s="70"/>
      <c r="C8" s="70"/>
      <c r="D8" s="70"/>
      <c r="E8" s="1" t="s">
        <v>8</v>
      </c>
      <c r="F8" s="43">
        <v>3000</v>
      </c>
    </row>
    <row r="9" spans="1:7" ht="15.75" x14ac:dyDescent="0.25">
      <c r="A9" s="15"/>
      <c r="B9" s="1" t="s">
        <v>9</v>
      </c>
      <c r="C9" s="1"/>
      <c r="D9" s="1"/>
      <c r="E9" s="1"/>
      <c r="F9" s="28">
        <v>500</v>
      </c>
    </row>
    <row r="10" spans="1:7" ht="15.75" x14ac:dyDescent="0.25">
      <c r="A10" s="15"/>
      <c r="B10" s="1" t="s">
        <v>10</v>
      </c>
      <c r="C10" s="1"/>
      <c r="D10" s="1"/>
      <c r="E10" s="1"/>
      <c r="F10" s="32">
        <v>0</v>
      </c>
    </row>
    <row r="11" spans="1:7" ht="15.75" customHeight="1" x14ac:dyDescent="0.25">
      <c r="A11" s="15"/>
      <c r="B11" s="1" t="s">
        <v>11</v>
      </c>
      <c r="C11" s="1"/>
      <c r="D11" s="1"/>
      <c r="E11" s="1"/>
      <c r="F11" s="28">
        <v>0</v>
      </c>
    </row>
    <row r="12" spans="1:7" ht="15.75" x14ac:dyDescent="0.25">
      <c r="A12" s="15"/>
      <c r="B12" s="1" t="s">
        <v>12</v>
      </c>
      <c r="C12" s="1"/>
      <c r="D12" s="1"/>
      <c r="E12" s="1"/>
      <c r="F12" s="31">
        <v>1440</v>
      </c>
    </row>
    <row r="13" spans="1:7" ht="15.75" x14ac:dyDescent="0.25">
      <c r="A13" s="15"/>
      <c r="B13" s="1" t="s">
        <v>13</v>
      </c>
      <c r="C13" s="1"/>
      <c r="D13" s="1"/>
      <c r="E13" s="1"/>
      <c r="F13" s="28">
        <v>0</v>
      </c>
    </row>
    <row r="14" spans="1:7" ht="15.75" x14ac:dyDescent="0.25">
      <c r="A14" s="15"/>
      <c r="B14" s="1" t="s">
        <v>14</v>
      </c>
      <c r="C14" s="1"/>
      <c r="D14" s="1"/>
      <c r="E14" s="1"/>
      <c r="F14" s="28"/>
    </row>
    <row r="15" spans="1:7" ht="15.75" x14ac:dyDescent="0.25">
      <c r="A15" s="53"/>
      <c r="B15" s="54"/>
      <c r="C15" s="1" t="s">
        <v>15</v>
      </c>
      <c r="D15" s="1"/>
      <c r="E15" s="1"/>
      <c r="F15" s="48">
        <v>10020</v>
      </c>
      <c r="G15" s="47"/>
    </row>
    <row r="16" spans="1:7" ht="15.75" x14ac:dyDescent="0.25">
      <c r="A16" s="53"/>
      <c r="B16" s="54"/>
      <c r="C16" s="1" t="s">
        <v>16</v>
      </c>
      <c r="D16" s="1"/>
      <c r="E16" s="1"/>
      <c r="F16" s="28">
        <v>6045</v>
      </c>
    </row>
    <row r="17" spans="1:8" ht="15.75" x14ac:dyDescent="0.25">
      <c r="A17" s="15"/>
      <c r="B17" s="1" t="s">
        <v>17</v>
      </c>
      <c r="C17" s="1"/>
      <c r="D17" s="1"/>
      <c r="E17" s="1"/>
      <c r="F17" s="43">
        <f>ROUND(SUM(F14:F16),5)</f>
        <v>16065</v>
      </c>
    </row>
    <row r="18" spans="1:8" ht="15.75" x14ac:dyDescent="0.25">
      <c r="A18" s="18" t="s">
        <v>18</v>
      </c>
      <c r="B18" s="2"/>
      <c r="C18" s="2"/>
      <c r="D18" s="2"/>
      <c r="E18" s="2"/>
      <c r="F18" s="33">
        <f>ROUND(SUM(F4:F13)+F17,5)</f>
        <v>262750.5</v>
      </c>
    </row>
    <row r="19" spans="1:8" ht="20.100000000000001" customHeight="1" x14ac:dyDescent="0.25">
      <c r="A19" s="19"/>
      <c r="B19" s="3"/>
      <c r="C19" s="3"/>
      <c r="D19" s="3"/>
      <c r="E19" s="3"/>
      <c r="F19" s="49">
        <v>10000</v>
      </c>
      <c r="H19" s="27"/>
    </row>
    <row r="20" spans="1:8" ht="15.75" x14ac:dyDescent="0.25">
      <c r="A20" s="19"/>
      <c r="B20" s="3"/>
      <c r="C20" s="3"/>
      <c r="D20" s="3"/>
      <c r="E20" s="3"/>
      <c r="F20" s="33">
        <f>SUM(F18:F19)</f>
        <v>272750.5</v>
      </c>
    </row>
    <row r="21" spans="1:8" ht="15.75" x14ac:dyDescent="0.25">
      <c r="A21" s="17" t="s">
        <v>19</v>
      </c>
      <c r="B21" s="1"/>
      <c r="C21" s="1"/>
      <c r="D21" s="70"/>
      <c r="E21" s="70"/>
      <c r="F21" s="28"/>
    </row>
    <row r="22" spans="1:8" ht="15.75" x14ac:dyDescent="0.25">
      <c r="A22" s="15"/>
      <c r="B22" s="1" t="s">
        <v>20</v>
      </c>
      <c r="C22" s="1"/>
      <c r="D22" s="1"/>
      <c r="E22" s="1"/>
      <c r="F22" s="28"/>
    </row>
    <row r="23" spans="1:8" ht="15.75" x14ac:dyDescent="0.25">
      <c r="A23" s="53"/>
      <c r="B23" s="54"/>
      <c r="C23" s="1" t="s">
        <v>21</v>
      </c>
      <c r="D23" s="1"/>
      <c r="E23" s="1"/>
      <c r="F23" s="28">
        <v>0</v>
      </c>
    </row>
    <row r="24" spans="1:8" ht="15.75" x14ac:dyDescent="0.25">
      <c r="A24" s="15"/>
      <c r="B24" s="4" t="s">
        <v>22</v>
      </c>
      <c r="C24" s="4"/>
      <c r="D24" s="4"/>
      <c r="E24" s="4"/>
      <c r="F24" s="34">
        <v>0</v>
      </c>
    </row>
    <row r="25" spans="1:8" ht="15.75" x14ac:dyDescent="0.25">
      <c r="A25" s="15"/>
      <c r="B25" s="1" t="s">
        <v>23</v>
      </c>
      <c r="C25" s="1"/>
      <c r="D25" s="1"/>
      <c r="E25" s="1"/>
      <c r="F25" s="28"/>
    </row>
    <row r="26" spans="1:8" ht="15.75" x14ac:dyDescent="0.25">
      <c r="A26" s="53"/>
      <c r="B26" s="54"/>
      <c r="C26" s="1" t="s">
        <v>24</v>
      </c>
      <c r="D26" s="1"/>
      <c r="E26" s="1"/>
      <c r="F26" s="28">
        <v>5600</v>
      </c>
    </row>
    <row r="27" spans="1:8" ht="15.75" x14ac:dyDescent="0.25">
      <c r="A27" s="53"/>
      <c r="B27" s="54"/>
      <c r="C27" s="1" t="s">
        <v>25</v>
      </c>
      <c r="D27" s="1"/>
      <c r="E27" s="1"/>
      <c r="F27" s="32">
        <v>5100</v>
      </c>
    </row>
    <row r="28" spans="1:8" ht="15.75" x14ac:dyDescent="0.25">
      <c r="A28" s="53"/>
      <c r="B28" s="54"/>
      <c r="C28" s="1" t="s">
        <v>26</v>
      </c>
      <c r="D28" s="1"/>
      <c r="E28" s="1"/>
      <c r="F28" s="28">
        <v>3100</v>
      </c>
    </row>
    <row r="29" spans="1:8" ht="15.75" x14ac:dyDescent="0.25">
      <c r="A29" s="53"/>
      <c r="B29" s="54"/>
      <c r="C29" s="1" t="s">
        <v>27</v>
      </c>
      <c r="D29" s="1"/>
      <c r="E29" s="1"/>
      <c r="F29" s="31">
        <v>850</v>
      </c>
    </row>
    <row r="30" spans="1:8" ht="15.75" x14ac:dyDescent="0.25">
      <c r="A30" s="53"/>
      <c r="B30" s="54"/>
      <c r="C30" s="1" t="s">
        <v>28</v>
      </c>
      <c r="D30" s="1"/>
      <c r="E30" s="1"/>
      <c r="F30" s="28">
        <v>0</v>
      </c>
    </row>
    <row r="31" spans="1:8" ht="15.75" x14ac:dyDescent="0.25">
      <c r="A31" s="53"/>
      <c r="B31" s="54"/>
      <c r="C31" s="1" t="s">
        <v>29</v>
      </c>
      <c r="D31" s="1"/>
      <c r="E31" s="1"/>
      <c r="F31" s="28">
        <v>520</v>
      </c>
    </row>
    <row r="32" spans="1:8" ht="15.75" x14ac:dyDescent="0.25">
      <c r="A32" s="15"/>
      <c r="B32" s="4" t="s">
        <v>30</v>
      </c>
      <c r="C32" s="4"/>
      <c r="D32" s="4"/>
      <c r="E32" s="4"/>
      <c r="F32" s="35">
        <f>ROUND(SUM(F25:F31),5)</f>
        <v>15170</v>
      </c>
    </row>
    <row r="33" spans="1:7" ht="15.75" x14ac:dyDescent="0.25">
      <c r="A33" s="15"/>
      <c r="B33" s="1" t="s">
        <v>31</v>
      </c>
      <c r="C33" s="1"/>
      <c r="D33" s="1"/>
      <c r="E33" s="1"/>
      <c r="F33" s="32"/>
    </row>
    <row r="34" spans="1:7" ht="15.75" x14ac:dyDescent="0.25">
      <c r="A34" s="53"/>
      <c r="B34" s="54"/>
      <c r="C34" s="1" t="s">
        <v>32</v>
      </c>
      <c r="D34" s="1"/>
      <c r="E34" s="1"/>
      <c r="F34" s="28">
        <v>2910</v>
      </c>
    </row>
    <row r="35" spans="1:7" ht="15.75" x14ac:dyDescent="0.25">
      <c r="A35" s="53"/>
      <c r="B35" s="54"/>
      <c r="C35" s="1" t="s">
        <v>33</v>
      </c>
      <c r="D35" s="1"/>
      <c r="E35" s="1"/>
      <c r="F35" s="28">
        <v>4100</v>
      </c>
      <c r="G35" s="50"/>
    </row>
    <row r="36" spans="1:7" ht="15.75" x14ac:dyDescent="0.25">
      <c r="A36" s="53"/>
      <c r="B36" s="54"/>
      <c r="C36" s="1" t="s">
        <v>34</v>
      </c>
      <c r="D36" s="1"/>
      <c r="E36" s="1"/>
      <c r="F36" s="28">
        <v>1000</v>
      </c>
    </row>
    <row r="37" spans="1:7" ht="15.75" x14ac:dyDescent="0.25">
      <c r="A37" s="53"/>
      <c r="B37" s="54"/>
      <c r="C37" s="1" t="s">
        <v>35</v>
      </c>
      <c r="D37" s="1"/>
      <c r="E37" s="1"/>
      <c r="F37" s="28">
        <v>75</v>
      </c>
    </row>
    <row r="38" spans="1:7" ht="15.75" x14ac:dyDescent="0.25">
      <c r="A38" s="53"/>
      <c r="B38" s="54"/>
      <c r="C38" s="1" t="s">
        <v>36</v>
      </c>
      <c r="D38" s="1"/>
      <c r="E38" s="1"/>
      <c r="F38" s="28">
        <v>2100</v>
      </c>
    </row>
    <row r="39" spans="1:7" ht="15.75" x14ac:dyDescent="0.25">
      <c r="A39" s="53"/>
      <c r="B39" s="54"/>
      <c r="C39" s="1" t="s">
        <v>37</v>
      </c>
      <c r="D39" s="1"/>
      <c r="E39" s="1"/>
      <c r="F39" s="28">
        <v>70</v>
      </c>
    </row>
    <row r="40" spans="1:7" ht="16.5" thickBot="1" x14ac:dyDescent="0.3">
      <c r="A40" s="53"/>
      <c r="B40" s="54"/>
      <c r="C40" s="1" t="s">
        <v>38</v>
      </c>
      <c r="D40" s="1"/>
      <c r="E40" s="1"/>
      <c r="F40" s="32">
        <v>300</v>
      </c>
    </row>
    <row r="41" spans="1:7" ht="16.5" thickBot="1" x14ac:dyDescent="0.3">
      <c r="A41" s="53"/>
      <c r="B41" s="54"/>
      <c r="C41" s="1" t="s">
        <v>39</v>
      </c>
      <c r="D41" s="1"/>
      <c r="E41" s="1"/>
      <c r="F41" s="44">
        <v>0</v>
      </c>
    </row>
    <row r="42" spans="1:7" ht="15.75" x14ac:dyDescent="0.25">
      <c r="A42" s="53"/>
      <c r="B42" s="54"/>
      <c r="C42" s="1" t="s">
        <v>40</v>
      </c>
      <c r="D42" s="1"/>
      <c r="E42" s="1"/>
      <c r="F42" s="31">
        <v>50</v>
      </c>
    </row>
    <row r="43" spans="1:7" ht="15.75" x14ac:dyDescent="0.25">
      <c r="A43" s="20"/>
      <c r="B43" s="9" t="s">
        <v>41</v>
      </c>
      <c r="C43" s="9"/>
      <c r="D43" s="9"/>
      <c r="E43" s="9"/>
      <c r="F43" s="35">
        <f>ROUND(SUM(F34:F42),5)</f>
        <v>10605</v>
      </c>
    </row>
    <row r="44" spans="1:7" ht="15.75" x14ac:dyDescent="0.25">
      <c r="A44" s="21"/>
      <c r="B44" s="10"/>
      <c r="C44" s="10"/>
      <c r="D44" s="10"/>
      <c r="E44" s="10"/>
      <c r="F44" s="36"/>
    </row>
    <row r="45" spans="1:7" ht="15.75" x14ac:dyDescent="0.25">
      <c r="A45" s="22"/>
      <c r="B45" s="8" t="s">
        <v>42</v>
      </c>
      <c r="C45" s="8"/>
      <c r="D45" s="8"/>
      <c r="E45" s="8"/>
      <c r="F45" s="31"/>
    </row>
    <row r="46" spans="1:7" ht="15.75" x14ac:dyDescent="0.25">
      <c r="A46" s="53"/>
      <c r="B46" s="54"/>
      <c r="C46" s="1" t="s">
        <v>43</v>
      </c>
      <c r="D46" s="1"/>
      <c r="E46" s="1"/>
      <c r="F46" s="28">
        <v>1650</v>
      </c>
    </row>
    <row r="47" spans="1:7" ht="15.75" x14ac:dyDescent="0.25">
      <c r="A47" s="53"/>
      <c r="B47" s="54"/>
      <c r="C47" s="1" t="s">
        <v>44</v>
      </c>
      <c r="D47" s="1"/>
      <c r="E47" s="1"/>
      <c r="F47" s="28">
        <v>1600</v>
      </c>
    </row>
    <row r="48" spans="1:7" ht="15.75" x14ac:dyDescent="0.25">
      <c r="A48" s="53"/>
      <c r="B48" s="54"/>
      <c r="C48" s="61" t="s">
        <v>45</v>
      </c>
      <c r="D48" s="61"/>
      <c r="E48" s="61"/>
      <c r="F48" s="28">
        <v>2400</v>
      </c>
    </row>
    <row r="49" spans="1:6" ht="15.75" x14ac:dyDescent="0.25">
      <c r="A49" s="15"/>
      <c r="B49" s="64" t="s">
        <v>46</v>
      </c>
      <c r="C49" s="65"/>
      <c r="D49" s="65"/>
      <c r="E49" s="66"/>
      <c r="F49" s="33">
        <f>SUM(F47:F48)</f>
        <v>4000</v>
      </c>
    </row>
    <row r="50" spans="1:6" ht="15.75" x14ac:dyDescent="0.25">
      <c r="A50" s="53"/>
      <c r="B50" s="54"/>
      <c r="C50" s="1" t="s">
        <v>47</v>
      </c>
      <c r="D50" s="1"/>
      <c r="E50" s="1"/>
      <c r="F50" s="28">
        <v>700</v>
      </c>
    </row>
    <row r="51" spans="1:6" ht="15.75" x14ac:dyDescent="0.25">
      <c r="A51" s="53"/>
      <c r="B51" s="54"/>
      <c r="C51" s="1" t="s">
        <v>48</v>
      </c>
      <c r="D51" s="1"/>
      <c r="E51" s="1"/>
      <c r="F51" s="28"/>
    </row>
    <row r="52" spans="1:6" ht="15.75" x14ac:dyDescent="0.25">
      <c r="A52" s="53"/>
      <c r="B52" s="54"/>
      <c r="C52" s="54"/>
      <c r="D52" s="1" t="s">
        <v>49</v>
      </c>
      <c r="E52" s="1"/>
      <c r="F52" s="28">
        <v>3000</v>
      </c>
    </row>
    <row r="53" spans="1:6" ht="15.75" x14ac:dyDescent="0.25">
      <c r="A53" s="53"/>
      <c r="B53" s="54"/>
      <c r="C53" s="54"/>
      <c r="D53" s="1" t="s">
        <v>50</v>
      </c>
      <c r="E53" s="1"/>
      <c r="F53" s="28">
        <v>380</v>
      </c>
    </row>
    <row r="54" spans="1:6" ht="15.75" x14ac:dyDescent="0.25">
      <c r="A54" s="62"/>
      <c r="B54" s="63"/>
      <c r="C54" s="4" t="s">
        <v>51</v>
      </c>
      <c r="D54" s="4"/>
      <c r="E54" s="4"/>
      <c r="F54" s="33">
        <f>SUM(F52:F53)</f>
        <v>3380</v>
      </c>
    </row>
    <row r="55" spans="1:6" ht="15.75" x14ac:dyDescent="0.25">
      <c r="A55" s="53"/>
      <c r="B55" s="54"/>
      <c r="C55" s="1" t="s">
        <v>52</v>
      </c>
      <c r="D55" s="1"/>
      <c r="E55" s="1"/>
      <c r="F55" s="28">
        <v>4560</v>
      </c>
    </row>
    <row r="56" spans="1:6" ht="15.75" x14ac:dyDescent="0.25">
      <c r="A56" s="53"/>
      <c r="B56" s="54"/>
      <c r="C56" s="1" t="s">
        <v>53</v>
      </c>
      <c r="D56" s="1"/>
      <c r="E56" s="1"/>
      <c r="F56" s="28"/>
    </row>
    <row r="57" spans="1:6" ht="15.75" x14ac:dyDescent="0.25">
      <c r="A57" s="53"/>
      <c r="B57" s="54"/>
      <c r="C57" s="54"/>
      <c r="D57" s="1" t="s">
        <v>54</v>
      </c>
      <c r="E57" s="1"/>
      <c r="F57" s="28"/>
    </row>
    <row r="58" spans="1:6" ht="30" customHeight="1" x14ac:dyDescent="0.25">
      <c r="A58" s="53"/>
      <c r="B58" s="54"/>
      <c r="C58" s="54"/>
      <c r="D58" s="54"/>
      <c r="E58" s="1" t="s">
        <v>55</v>
      </c>
      <c r="F58" s="28">
        <v>45791</v>
      </c>
    </row>
    <row r="59" spans="1:6" ht="15.75" x14ac:dyDescent="0.25">
      <c r="A59" s="53"/>
      <c r="B59" s="54"/>
      <c r="C59" s="54"/>
      <c r="D59" s="54"/>
      <c r="E59" s="1" t="s">
        <v>56</v>
      </c>
      <c r="F59" s="28">
        <v>3211</v>
      </c>
    </row>
    <row r="60" spans="1:6" ht="15.75" x14ac:dyDescent="0.25">
      <c r="A60" s="53"/>
      <c r="B60" s="54"/>
      <c r="C60" s="54"/>
      <c r="D60" s="54"/>
      <c r="E60" s="1" t="s">
        <v>57</v>
      </c>
      <c r="F60" s="28">
        <v>42</v>
      </c>
    </row>
    <row r="61" spans="1:6" ht="15.75" x14ac:dyDescent="0.25">
      <c r="A61" s="53"/>
      <c r="B61" s="54"/>
      <c r="C61" s="54"/>
      <c r="D61" s="54"/>
      <c r="E61" s="1" t="s">
        <v>58</v>
      </c>
      <c r="F61" s="28">
        <v>687</v>
      </c>
    </row>
    <row r="62" spans="1:6" ht="15.75" x14ac:dyDescent="0.25">
      <c r="A62" s="53"/>
      <c r="B62" s="54"/>
      <c r="C62" s="54"/>
      <c r="D62" s="54"/>
      <c r="E62" s="1" t="s">
        <v>59</v>
      </c>
      <c r="F62" s="28">
        <v>25.5</v>
      </c>
    </row>
    <row r="63" spans="1:6" ht="15.75" x14ac:dyDescent="0.25">
      <c r="A63" s="53"/>
      <c r="B63" s="54"/>
      <c r="C63" s="54"/>
      <c r="D63" s="54"/>
      <c r="E63" s="1" t="s">
        <v>60</v>
      </c>
      <c r="F63" s="28">
        <v>281</v>
      </c>
    </row>
    <row r="64" spans="1:6" ht="15.75" x14ac:dyDescent="0.25">
      <c r="A64" s="53"/>
      <c r="B64" s="54"/>
      <c r="C64" s="54"/>
      <c r="D64" s="54"/>
      <c r="E64" s="1" t="s">
        <v>61</v>
      </c>
      <c r="F64" s="32">
        <v>275</v>
      </c>
    </row>
    <row r="65" spans="1:6" ht="15.75" x14ac:dyDescent="0.25">
      <c r="A65" s="53"/>
      <c r="B65" s="54"/>
      <c r="C65" s="54"/>
      <c r="D65" s="54"/>
      <c r="E65" s="1" t="s">
        <v>62</v>
      </c>
      <c r="F65" s="28">
        <v>6000</v>
      </c>
    </row>
    <row r="66" spans="1:6" ht="15.75" x14ac:dyDescent="0.25">
      <c r="A66" s="15"/>
      <c r="B66" s="11"/>
      <c r="C66" s="11"/>
      <c r="D66" s="11"/>
      <c r="E66" s="1" t="s">
        <v>63</v>
      </c>
      <c r="F66" s="28">
        <v>1273</v>
      </c>
    </row>
    <row r="67" spans="1:6" ht="15.75" x14ac:dyDescent="0.25">
      <c r="A67" s="53"/>
      <c r="B67" s="54"/>
      <c r="C67" s="54"/>
      <c r="D67" s="4" t="s">
        <v>64</v>
      </c>
      <c r="E67" s="4"/>
      <c r="F67" s="45">
        <f>ROUND(SUM(F58:F66),5)</f>
        <v>57585.5</v>
      </c>
    </row>
    <row r="68" spans="1:6" ht="15.75" x14ac:dyDescent="0.25">
      <c r="A68" s="53"/>
      <c r="B68" s="54"/>
      <c r="C68" s="54"/>
      <c r="D68" s="1"/>
      <c r="E68" s="1" t="s">
        <v>65</v>
      </c>
      <c r="F68" s="28">
        <v>1130</v>
      </c>
    </row>
    <row r="69" spans="1:6" x14ac:dyDescent="0.25">
      <c r="A69" s="53"/>
      <c r="B69" s="54"/>
      <c r="C69" s="4" t="s">
        <v>66</v>
      </c>
      <c r="D69" s="4"/>
      <c r="E69" s="4"/>
      <c r="F69" s="37">
        <f>ROUND(F56+SUM(F67:F68),5)</f>
        <v>58715.5</v>
      </c>
    </row>
    <row r="70" spans="1:6" ht="15.75" x14ac:dyDescent="0.25">
      <c r="A70" s="53"/>
      <c r="B70" s="54"/>
      <c r="C70" s="1" t="s">
        <v>67</v>
      </c>
      <c r="D70" s="1"/>
      <c r="E70" s="1"/>
      <c r="F70" s="28">
        <v>0</v>
      </c>
    </row>
    <row r="71" spans="1:6" ht="15.75" x14ac:dyDescent="0.25">
      <c r="A71" s="53"/>
      <c r="B71" s="54"/>
      <c r="C71" s="1" t="s">
        <v>68</v>
      </c>
      <c r="D71" s="1"/>
      <c r="E71" s="1"/>
      <c r="F71" s="46">
        <v>134000</v>
      </c>
    </row>
    <row r="72" spans="1:6" ht="15.75" x14ac:dyDescent="0.25">
      <c r="A72" s="53"/>
      <c r="B72" s="54"/>
      <c r="C72" s="1" t="s">
        <v>69</v>
      </c>
      <c r="D72" s="1"/>
      <c r="E72" s="1"/>
      <c r="F72" s="28"/>
    </row>
    <row r="73" spans="1:6" ht="15.75" x14ac:dyDescent="0.25">
      <c r="A73" s="53"/>
      <c r="B73" s="54"/>
      <c r="C73" s="54"/>
      <c r="D73" s="1" t="s">
        <v>70</v>
      </c>
      <c r="E73" s="1"/>
      <c r="F73" s="28"/>
    </row>
    <row r="74" spans="1:6" ht="15.75" x14ac:dyDescent="0.25">
      <c r="A74" s="55"/>
      <c r="B74" s="56"/>
      <c r="C74" s="56"/>
      <c r="D74" s="56"/>
      <c r="E74" s="5" t="s">
        <v>71</v>
      </c>
      <c r="F74" s="28">
        <v>7650</v>
      </c>
    </row>
    <row r="75" spans="1:6" ht="15.75" x14ac:dyDescent="0.25">
      <c r="A75" s="55"/>
      <c r="B75" s="56"/>
      <c r="C75" s="5" t="s">
        <v>72</v>
      </c>
      <c r="D75" s="5"/>
      <c r="E75" s="5"/>
      <c r="F75" s="28"/>
    </row>
    <row r="76" spans="1:6" ht="15.75" x14ac:dyDescent="0.25">
      <c r="A76" s="15"/>
      <c r="B76" s="4" t="s">
        <v>73</v>
      </c>
      <c r="C76" s="4"/>
      <c r="D76" s="4"/>
      <c r="E76" s="4"/>
      <c r="F76" s="35">
        <f>ROUND(F46+F49+F54+F55+F69+F71+F74,5)</f>
        <v>213955.5</v>
      </c>
    </row>
    <row r="77" spans="1:6" ht="15.75" x14ac:dyDescent="0.25">
      <c r="A77" s="15"/>
      <c r="B77" s="1" t="s">
        <v>74</v>
      </c>
      <c r="C77" s="1"/>
      <c r="D77" s="1"/>
      <c r="E77" s="1"/>
      <c r="F77" s="28"/>
    </row>
    <row r="78" spans="1:6" ht="15.75" x14ac:dyDescent="0.25">
      <c r="A78" s="53"/>
      <c r="B78" s="54"/>
      <c r="C78" s="1" t="s">
        <v>75</v>
      </c>
      <c r="D78" s="1"/>
      <c r="E78" s="1"/>
      <c r="F78" s="28"/>
    </row>
    <row r="79" spans="1:6" ht="15.75" x14ac:dyDescent="0.25">
      <c r="A79" s="53"/>
      <c r="B79" s="54"/>
      <c r="C79" s="54"/>
      <c r="D79" s="1" t="s">
        <v>76</v>
      </c>
      <c r="E79" s="1"/>
      <c r="F79" s="28">
        <v>300</v>
      </c>
    </row>
    <row r="80" spans="1:6" ht="15.75" x14ac:dyDescent="0.25">
      <c r="A80" s="53"/>
      <c r="B80" s="54"/>
      <c r="C80" s="54"/>
      <c r="D80" s="54"/>
      <c r="E80" s="26" t="s">
        <v>77</v>
      </c>
      <c r="F80" s="28">
        <v>0</v>
      </c>
    </row>
    <row r="81" spans="1:6" ht="15.75" x14ac:dyDescent="0.25">
      <c r="A81" s="53"/>
      <c r="B81" s="54"/>
      <c r="C81" s="54"/>
      <c r="D81" s="54"/>
      <c r="E81" s="26" t="s">
        <v>78</v>
      </c>
      <c r="F81" s="28">
        <v>1000</v>
      </c>
    </row>
    <row r="82" spans="1:6" ht="15.75" x14ac:dyDescent="0.25">
      <c r="A82" s="53"/>
      <c r="B82" s="54"/>
      <c r="C82" s="54"/>
      <c r="D82" s="54"/>
      <c r="E82" s="26" t="s">
        <v>79</v>
      </c>
      <c r="F82" s="28">
        <v>1500</v>
      </c>
    </row>
    <row r="83" spans="1:6" ht="15.75" x14ac:dyDescent="0.25">
      <c r="A83" s="53"/>
      <c r="B83" s="54"/>
      <c r="C83" s="54"/>
      <c r="D83" s="1" t="s">
        <v>80</v>
      </c>
      <c r="E83" s="1"/>
      <c r="F83" s="28">
        <v>0</v>
      </c>
    </row>
    <row r="84" spans="1:6" ht="15.75" x14ac:dyDescent="0.25">
      <c r="A84" s="53"/>
      <c r="B84" s="54"/>
      <c r="C84" s="54"/>
      <c r="D84" s="1" t="s">
        <v>81</v>
      </c>
      <c r="E84" s="1"/>
      <c r="F84" s="28">
        <v>0</v>
      </c>
    </row>
    <row r="85" spans="1:6" ht="15.75" x14ac:dyDescent="0.25">
      <c r="A85" s="53"/>
      <c r="B85" s="54"/>
      <c r="C85" s="54"/>
      <c r="D85" s="1" t="s">
        <v>82</v>
      </c>
      <c r="E85" s="1"/>
      <c r="F85" s="28">
        <v>0</v>
      </c>
    </row>
    <row r="86" spans="1:6" ht="15.75" x14ac:dyDescent="0.25">
      <c r="A86" s="53"/>
      <c r="B86" s="54"/>
      <c r="C86" s="4" t="s">
        <v>83</v>
      </c>
      <c r="D86" s="4"/>
      <c r="E86" s="4"/>
      <c r="F86" s="38">
        <f>SUM(F79:F85)</f>
        <v>2800</v>
      </c>
    </row>
    <row r="87" spans="1:6" ht="15.75" x14ac:dyDescent="0.25">
      <c r="A87" s="15"/>
      <c r="B87" s="11"/>
      <c r="C87" s="1"/>
      <c r="D87" s="1"/>
      <c r="E87" s="1"/>
      <c r="F87" s="39"/>
    </row>
    <row r="88" spans="1:6" ht="15.75" x14ac:dyDescent="0.25">
      <c r="A88" s="53"/>
      <c r="B88" s="54"/>
      <c r="C88" s="1" t="s">
        <v>84</v>
      </c>
      <c r="D88" s="1"/>
      <c r="E88" s="1"/>
      <c r="F88" s="28">
        <v>500</v>
      </c>
    </row>
    <row r="89" spans="1:6" ht="15.75" x14ac:dyDescent="0.25">
      <c r="A89" s="57"/>
      <c r="B89" s="58"/>
      <c r="C89" s="12" t="s">
        <v>85</v>
      </c>
      <c r="D89" s="12"/>
      <c r="E89" s="12"/>
      <c r="F89" s="31">
        <v>0</v>
      </c>
    </row>
    <row r="90" spans="1:6" ht="15.75" x14ac:dyDescent="0.25">
      <c r="A90" s="59"/>
      <c r="B90" s="60"/>
      <c r="C90" s="8" t="s">
        <v>86</v>
      </c>
      <c r="D90" s="8"/>
      <c r="E90" s="8"/>
      <c r="F90" s="31"/>
    </row>
    <row r="91" spans="1:6" ht="15.75" x14ac:dyDescent="0.25">
      <c r="A91" s="53"/>
      <c r="B91" s="54"/>
      <c r="C91" s="54"/>
      <c r="D91" s="1" t="s">
        <v>87</v>
      </c>
      <c r="E91" s="1"/>
      <c r="F91" s="28">
        <v>1200</v>
      </c>
    </row>
    <row r="92" spans="1:6" ht="15.75" x14ac:dyDescent="0.25">
      <c r="A92" s="53"/>
      <c r="B92" s="54"/>
      <c r="C92" s="54"/>
      <c r="D92" s="1" t="s">
        <v>88</v>
      </c>
      <c r="E92" s="1"/>
      <c r="F92" s="28">
        <v>200</v>
      </c>
    </row>
    <row r="93" spans="1:6" ht="15.75" x14ac:dyDescent="0.25">
      <c r="A93" s="53"/>
      <c r="B93" s="54"/>
      <c r="C93" s="54"/>
      <c r="D93" s="1" t="s">
        <v>89</v>
      </c>
      <c r="E93" s="1"/>
      <c r="F93" s="28">
        <v>200</v>
      </c>
    </row>
    <row r="94" spans="1:6" ht="15.75" x14ac:dyDescent="0.25">
      <c r="A94" s="53"/>
      <c r="B94" s="54"/>
      <c r="C94" s="54"/>
      <c r="D94" s="1" t="s">
        <v>90</v>
      </c>
      <c r="E94" s="1"/>
      <c r="F94" s="28">
        <v>3100</v>
      </c>
    </row>
    <row r="95" spans="1:6" ht="15.75" x14ac:dyDescent="0.25">
      <c r="A95" s="53"/>
      <c r="B95" s="54"/>
      <c r="C95" s="54"/>
      <c r="D95" s="1"/>
      <c r="E95" s="1" t="s">
        <v>91</v>
      </c>
      <c r="F95" s="28">
        <v>0</v>
      </c>
    </row>
    <row r="96" spans="1:6" ht="15.75" x14ac:dyDescent="0.25">
      <c r="A96" s="53"/>
      <c r="B96" s="54"/>
      <c r="C96" s="4" t="s">
        <v>92</v>
      </c>
      <c r="D96" s="4"/>
      <c r="E96" s="4"/>
      <c r="F96" s="33">
        <f>SUM(F91:F95)</f>
        <v>4700</v>
      </c>
    </row>
    <row r="97" spans="1:7" ht="15.75" x14ac:dyDescent="0.25">
      <c r="A97" s="53"/>
      <c r="B97" s="54"/>
      <c r="C97" s="1" t="s">
        <v>93</v>
      </c>
      <c r="D97" s="1"/>
      <c r="E97" s="1"/>
      <c r="F97" s="28">
        <v>0</v>
      </c>
    </row>
    <row r="98" spans="1:7" ht="15.75" x14ac:dyDescent="0.25">
      <c r="A98" s="53"/>
      <c r="B98" s="54"/>
      <c r="C98" s="1" t="s">
        <v>94</v>
      </c>
      <c r="D98" s="1"/>
      <c r="E98" s="1"/>
      <c r="F98" s="28">
        <v>0</v>
      </c>
    </row>
    <row r="99" spans="1:7" ht="15.75" x14ac:dyDescent="0.25">
      <c r="A99" s="53"/>
      <c r="B99" s="54"/>
      <c r="C99" s="1" t="s">
        <v>95</v>
      </c>
      <c r="D99" s="1"/>
      <c r="E99" s="1"/>
      <c r="F99" s="28">
        <v>1000</v>
      </c>
    </row>
    <row r="100" spans="1:7" ht="15.75" x14ac:dyDescent="0.25">
      <c r="A100" s="53"/>
      <c r="B100" s="54"/>
      <c r="C100" s="1" t="s">
        <v>96</v>
      </c>
      <c r="D100" s="1"/>
      <c r="E100" s="1"/>
      <c r="F100" s="32">
        <v>2050</v>
      </c>
    </row>
    <row r="101" spans="1:7" ht="15.75" x14ac:dyDescent="0.25">
      <c r="A101" s="53"/>
      <c r="B101" s="54"/>
      <c r="C101" s="1" t="s">
        <v>97</v>
      </c>
      <c r="D101" s="1"/>
      <c r="E101" s="1"/>
      <c r="F101" s="28">
        <v>1000</v>
      </c>
    </row>
    <row r="102" spans="1:7" ht="15.75" x14ac:dyDescent="0.25">
      <c r="A102" s="53"/>
      <c r="B102" s="54"/>
      <c r="C102" s="1" t="s">
        <v>98</v>
      </c>
      <c r="D102" s="1"/>
      <c r="E102" s="1"/>
      <c r="F102" s="31">
        <v>0</v>
      </c>
    </row>
    <row r="103" spans="1:7" ht="15.75" x14ac:dyDescent="0.25">
      <c r="A103" s="53"/>
      <c r="B103" s="54"/>
      <c r="C103" s="52" t="s">
        <v>99</v>
      </c>
      <c r="D103" s="52"/>
      <c r="E103" s="52"/>
      <c r="F103" s="32">
        <v>500</v>
      </c>
    </row>
    <row r="104" spans="1:7" ht="18.75" customHeight="1" x14ac:dyDescent="0.25">
      <c r="A104" s="53"/>
      <c r="B104" s="54"/>
      <c r="C104" s="52" t="s">
        <v>100</v>
      </c>
      <c r="D104" s="52"/>
      <c r="E104" s="52"/>
      <c r="F104" s="28">
        <v>2000</v>
      </c>
      <c r="G104" s="51"/>
    </row>
    <row r="105" spans="1:7" ht="15.75" x14ac:dyDescent="0.25">
      <c r="A105" s="53"/>
      <c r="B105" s="54"/>
      <c r="C105" s="52" t="s">
        <v>101</v>
      </c>
      <c r="D105" s="52"/>
      <c r="E105" s="52"/>
      <c r="F105" s="31">
        <v>1250</v>
      </c>
    </row>
    <row r="106" spans="1:7" ht="15.75" x14ac:dyDescent="0.25">
      <c r="A106" s="15"/>
      <c r="B106" s="4" t="s">
        <v>102</v>
      </c>
      <c r="C106" s="6"/>
      <c r="D106" s="6"/>
      <c r="E106" s="6"/>
      <c r="F106" s="35">
        <f>ROUND(F77+SUM(F86:F88)+F96+SUM(F97:F105),5)</f>
        <v>15800</v>
      </c>
    </row>
    <row r="107" spans="1:7" ht="15.75" x14ac:dyDescent="0.25">
      <c r="A107" s="15"/>
      <c r="B107" s="1" t="s">
        <v>103</v>
      </c>
      <c r="C107" s="1"/>
      <c r="D107" s="1"/>
      <c r="E107" s="1"/>
      <c r="F107" s="28"/>
    </row>
    <row r="108" spans="1:7" ht="15.75" x14ac:dyDescent="0.25">
      <c r="A108" s="53"/>
      <c r="B108" s="54"/>
      <c r="C108" s="1" t="s">
        <v>104</v>
      </c>
      <c r="D108" s="1"/>
      <c r="E108" s="1"/>
      <c r="F108" s="28">
        <v>9000</v>
      </c>
    </row>
    <row r="109" spans="1:7" ht="15.75" x14ac:dyDescent="0.25">
      <c r="A109" s="53"/>
      <c r="B109" s="54"/>
      <c r="C109" s="1" t="s">
        <v>105</v>
      </c>
      <c r="D109" s="1"/>
      <c r="E109" s="1"/>
      <c r="F109" s="28">
        <v>0</v>
      </c>
    </row>
    <row r="110" spans="1:7" ht="15.75" x14ac:dyDescent="0.25">
      <c r="A110" s="53"/>
      <c r="B110" s="54"/>
      <c r="C110" s="1" t="s">
        <v>106</v>
      </c>
      <c r="D110" s="1"/>
      <c r="E110" s="1"/>
      <c r="F110" s="28">
        <v>1000</v>
      </c>
    </row>
    <row r="111" spans="1:7" ht="15.75" x14ac:dyDescent="0.25">
      <c r="A111" s="53"/>
      <c r="B111" s="54"/>
      <c r="C111" s="52" t="s">
        <v>107</v>
      </c>
      <c r="D111" s="52"/>
      <c r="E111" s="52"/>
      <c r="F111" s="28">
        <v>1700</v>
      </c>
    </row>
    <row r="112" spans="1:7" ht="15.75" x14ac:dyDescent="0.25">
      <c r="A112" s="15"/>
      <c r="B112" s="4" t="s">
        <v>108</v>
      </c>
      <c r="C112" s="4"/>
      <c r="D112" s="4"/>
      <c r="E112" s="4"/>
      <c r="F112" s="35">
        <f>ROUND(SUM(F107:F111),5)</f>
        <v>11700</v>
      </c>
    </row>
    <row r="113" spans="1:6" ht="15.75" x14ac:dyDescent="0.25">
      <c r="A113" s="15"/>
      <c r="B113" s="1" t="s">
        <v>109</v>
      </c>
      <c r="C113" s="1"/>
      <c r="D113" s="1"/>
      <c r="E113" s="1"/>
      <c r="F113" s="32"/>
    </row>
    <row r="114" spans="1:6" ht="15.75" x14ac:dyDescent="0.25">
      <c r="A114" s="53"/>
      <c r="B114" s="54"/>
      <c r="C114" s="1" t="s">
        <v>110</v>
      </c>
      <c r="D114" s="1"/>
      <c r="E114" s="1"/>
      <c r="F114" s="28">
        <v>2220</v>
      </c>
    </row>
    <row r="115" spans="1:6" ht="15.75" x14ac:dyDescent="0.25">
      <c r="A115" s="53"/>
      <c r="B115" s="54"/>
      <c r="C115" s="1" t="s">
        <v>111</v>
      </c>
      <c r="D115" s="1"/>
      <c r="E115" s="1"/>
      <c r="F115" s="31">
        <v>250</v>
      </c>
    </row>
    <row r="116" spans="1:6" ht="15.75" x14ac:dyDescent="0.25">
      <c r="A116" s="53"/>
      <c r="B116" s="54"/>
      <c r="C116" s="1" t="s">
        <v>112</v>
      </c>
      <c r="D116" s="1"/>
      <c r="E116" s="1"/>
      <c r="F116" s="28">
        <v>3000</v>
      </c>
    </row>
    <row r="117" spans="1:6" ht="15.75" x14ac:dyDescent="0.25">
      <c r="A117" s="15"/>
      <c r="B117" s="4" t="s">
        <v>113</v>
      </c>
      <c r="C117" s="4"/>
      <c r="D117" s="4"/>
      <c r="E117" s="4"/>
      <c r="F117" s="35">
        <f>ROUND(SUM(F113:F116),5)</f>
        <v>5470</v>
      </c>
    </row>
    <row r="118" spans="1:6" ht="15.75" x14ac:dyDescent="0.25">
      <c r="A118" s="15"/>
      <c r="B118" s="1" t="s">
        <v>114</v>
      </c>
      <c r="C118" s="1"/>
      <c r="D118" s="1"/>
      <c r="E118" s="1"/>
      <c r="F118" s="28"/>
    </row>
    <row r="119" spans="1:6" ht="15.75" x14ac:dyDescent="0.25">
      <c r="A119" s="53"/>
      <c r="B119" s="54"/>
      <c r="C119" s="1" t="s">
        <v>115</v>
      </c>
      <c r="D119" s="1"/>
      <c r="E119" s="1"/>
      <c r="F119" s="28">
        <v>0</v>
      </c>
    </row>
    <row r="120" spans="1:6" ht="15.75" x14ac:dyDescent="0.25">
      <c r="A120" s="15"/>
      <c r="B120" s="1" t="s">
        <v>116</v>
      </c>
      <c r="C120" s="1"/>
      <c r="D120" s="1"/>
      <c r="E120" s="1"/>
      <c r="F120" s="28"/>
    </row>
    <row r="121" spans="1:6" ht="15.75" x14ac:dyDescent="0.25">
      <c r="A121" s="15"/>
      <c r="B121" s="1" t="s">
        <v>117</v>
      </c>
      <c r="C121" s="1"/>
      <c r="D121" s="1"/>
      <c r="E121" s="1"/>
      <c r="F121" s="28">
        <v>50</v>
      </c>
    </row>
    <row r="122" spans="1:6" ht="16.5" thickBot="1" x14ac:dyDescent="0.3">
      <c r="A122" s="23" t="s">
        <v>118</v>
      </c>
      <c r="B122" s="7"/>
      <c r="C122" s="7"/>
      <c r="D122" s="7"/>
      <c r="E122" s="13"/>
      <c r="F122" s="40">
        <f>ROUND(F24+F32+F43+F76+F106+F112+F117+SUM(F120:F121),5)</f>
        <v>272750.5</v>
      </c>
    </row>
    <row r="123" spans="1:6" ht="16.5" thickBot="1" x14ac:dyDescent="0.3">
      <c r="A123" s="24"/>
      <c r="B123" s="25"/>
      <c r="C123" s="25"/>
      <c r="D123" s="25"/>
      <c r="E123" s="14" t="s">
        <v>119</v>
      </c>
      <c r="F123" s="41">
        <f>ROUND(F20-F122,5)</f>
        <v>0</v>
      </c>
    </row>
  </sheetData>
  <mergeCells count="91">
    <mergeCell ref="A1:F1"/>
    <mergeCell ref="B8:D8"/>
    <mergeCell ref="D3:E3"/>
    <mergeCell ref="A15:B15"/>
    <mergeCell ref="A16:B16"/>
    <mergeCell ref="A26:B26"/>
    <mergeCell ref="A27:B27"/>
    <mergeCell ref="A28:B28"/>
    <mergeCell ref="A29:B29"/>
    <mergeCell ref="A30:B30"/>
    <mergeCell ref="D21:E21"/>
    <mergeCell ref="A23:B23"/>
    <mergeCell ref="A50:B50"/>
    <mergeCell ref="A51:B51"/>
    <mergeCell ref="A37:B37"/>
    <mergeCell ref="A38:B38"/>
    <mergeCell ref="A31:B31"/>
    <mergeCell ref="A34:B34"/>
    <mergeCell ref="A35:B35"/>
    <mergeCell ref="A36:B36"/>
    <mergeCell ref="A54:B54"/>
    <mergeCell ref="A55:B55"/>
    <mergeCell ref="A42:B42"/>
    <mergeCell ref="A46:B46"/>
    <mergeCell ref="A47:B47"/>
    <mergeCell ref="A48:B48"/>
    <mergeCell ref="B49:E49"/>
    <mergeCell ref="A39:B39"/>
    <mergeCell ref="A40:B40"/>
    <mergeCell ref="A41:B41"/>
    <mergeCell ref="A52:C52"/>
    <mergeCell ref="A53:C53"/>
    <mergeCell ref="C48:E48"/>
    <mergeCell ref="A56:B56"/>
    <mergeCell ref="A57:C57"/>
    <mergeCell ref="A58:D58"/>
    <mergeCell ref="A59:D59"/>
    <mergeCell ref="A60:D60"/>
    <mergeCell ref="A61:D61"/>
    <mergeCell ref="A62:D62"/>
    <mergeCell ref="A63:D63"/>
    <mergeCell ref="A64:D64"/>
    <mergeCell ref="A65:D65"/>
    <mergeCell ref="A67:C67"/>
    <mergeCell ref="A68:C68"/>
    <mergeCell ref="A72:B72"/>
    <mergeCell ref="A73:C73"/>
    <mergeCell ref="A74:D74"/>
    <mergeCell ref="A70:B70"/>
    <mergeCell ref="A71:B71"/>
    <mergeCell ref="A69:B69"/>
    <mergeCell ref="A91:C91"/>
    <mergeCell ref="A92:C92"/>
    <mergeCell ref="A75:B75"/>
    <mergeCell ref="A93:C93"/>
    <mergeCell ref="A78:B78"/>
    <mergeCell ref="A79:C79"/>
    <mergeCell ref="A80:D80"/>
    <mergeCell ref="A81:D81"/>
    <mergeCell ref="A82:D82"/>
    <mergeCell ref="A83:C83"/>
    <mergeCell ref="A84:C84"/>
    <mergeCell ref="A85:C85"/>
    <mergeCell ref="A86:B86"/>
    <mergeCell ref="A88:B88"/>
    <mergeCell ref="A89:B89"/>
    <mergeCell ref="A90:B90"/>
    <mergeCell ref="C103:E103"/>
    <mergeCell ref="A104:B104"/>
    <mergeCell ref="C104:E104"/>
    <mergeCell ref="A94:C94"/>
    <mergeCell ref="A95:C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15:B115"/>
    <mergeCell ref="A116:B116"/>
    <mergeCell ref="A119:B119"/>
    <mergeCell ref="A110:B110"/>
    <mergeCell ref="A111:B111"/>
    <mergeCell ref="C111:E111"/>
    <mergeCell ref="A114:B114"/>
    <mergeCell ref="A105:B105"/>
    <mergeCell ref="C105:E105"/>
    <mergeCell ref="A108:B108"/>
    <mergeCell ref="A109:B109"/>
  </mergeCells>
  <pageMargins left="0.45" right="0.2" top="0.65" bottom="0.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Kasulke, Susan [MD]</dc:creator>
  <cp:keywords/>
  <dc:description/>
  <cp:lastModifiedBy>Kasulke, Susan [MD]</cp:lastModifiedBy>
  <cp:revision/>
  <dcterms:created xsi:type="dcterms:W3CDTF">2021-04-16T18:25:35Z</dcterms:created>
  <dcterms:modified xsi:type="dcterms:W3CDTF">2023-04-24T18:56:10Z</dcterms:modified>
  <cp:category/>
  <cp:contentStatus/>
</cp:coreProperties>
</file>